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837289CA-DC75-CB40-BFDA-B6FC84BAD362}" xr6:coauthVersionLast="36" xr6:coauthVersionMax="36" xr10:uidLastSave="{00000000-0000-0000-0000-000000000000}"/>
  <bookViews>
    <workbookView xWindow="0" yWindow="460" windowWidth="19200" windowHeight="7060" tabRatio="795" xr2:uid="{00000000-000D-0000-FFFF-FFFF00000000}"/>
  </bookViews>
  <sheets>
    <sheet name="During retirement- end with $0" sheetId="3" r:id="rId1"/>
    <sheet name="Before retirement-end with $0" sheetId="2" r:id="rId2"/>
    <sheet name="During retirement-end with same" sheetId="1" r:id="rId3"/>
    <sheet name="Before retirement-end with same" sheetId="4" r:id="rId4"/>
  </sheets>
  <definedNames>
    <definedName name="annual_savings" localSheetId="3">'Before retirement-end with same'!$E$1</definedName>
    <definedName name="annual_savings">'Before retirement-end with $0'!$E$1</definedName>
    <definedName name="draw" localSheetId="0">'During retirement- end with $0'!$E$3</definedName>
    <definedName name="draw">'During retirement-end with same'!$E$3</definedName>
    <definedName name="initial" localSheetId="0">'During retirement- end with $0'!$E$1</definedName>
    <definedName name="initial">'During retirement-end with same'!$E$1</definedName>
    <definedName name="rate" localSheetId="0">'During retirement- end with $0'!$E$2</definedName>
    <definedName name="rate">'During retirement-end with same'!$E$2</definedName>
    <definedName name="rate_of_return" localSheetId="3">'Before retirement-end with same'!$E$2</definedName>
    <definedName name="rate_of_return">'Before retirement-end with $0'!$E$2</definedName>
    <definedName name="solver_adj" localSheetId="1" hidden="1">'Before retirement-end with $0'!$E$1</definedName>
    <definedName name="solver_adj" localSheetId="3" hidden="1">'Before retirement-end with same'!$E$1</definedName>
    <definedName name="solver_adj" localSheetId="0" hidden="1">'During retirement- end with $0'!$E$1</definedName>
    <definedName name="solver_adj" localSheetId="2" hidden="1">'During retirement-end with same'!$E$1</definedName>
    <definedName name="solver_cvg" localSheetId="1" hidden="1">0.0001</definedName>
    <definedName name="solver_cvg" localSheetId="3" hidden="1">0.0001</definedName>
    <definedName name="solver_cvg" localSheetId="0" hidden="1">0.0001</definedName>
    <definedName name="solver_cvg" localSheetId="2" hidden="1">0.0001</definedName>
    <definedName name="solver_drv" localSheetId="1" hidden="1">2</definedName>
    <definedName name="solver_drv" localSheetId="3" hidden="1">2</definedName>
    <definedName name="solver_drv" localSheetId="0" hidden="1">1</definedName>
    <definedName name="solver_drv" localSheetId="2" hidden="1">1</definedName>
    <definedName name="solver_eng" localSheetId="1" hidden="1">1</definedName>
    <definedName name="solver_eng" localSheetId="3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3" hidden="1">1</definedName>
    <definedName name="solver_est" localSheetId="0" hidden="1">1</definedName>
    <definedName name="solver_est" localSheetId="2" hidden="1">1</definedName>
    <definedName name="solver_itr" localSheetId="1" hidden="1">2147483647</definedName>
    <definedName name="solver_itr" localSheetId="3" hidden="1">2147483647</definedName>
    <definedName name="solver_itr" localSheetId="0" hidden="1">2147483647</definedName>
    <definedName name="solver_itr" localSheetId="2" hidden="1">2147483647</definedName>
    <definedName name="solver_mip" localSheetId="1" hidden="1">2147483647</definedName>
    <definedName name="solver_mip" localSheetId="3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3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3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3" hidden="1">2</definedName>
    <definedName name="solver_msl" localSheetId="0" hidden="1">2</definedName>
    <definedName name="solver_msl" localSheetId="2" hidden="1">2</definedName>
    <definedName name="solver_neg" localSheetId="1" hidden="1">1</definedName>
    <definedName name="solver_neg" localSheetId="3" hidden="1">1</definedName>
    <definedName name="solver_neg" localSheetId="0" hidden="1">1</definedName>
    <definedName name="solver_neg" localSheetId="2" hidden="1">1</definedName>
    <definedName name="solver_nod" localSheetId="1" hidden="1">2147483647</definedName>
    <definedName name="solver_nod" localSheetId="3" hidden="1">2147483647</definedName>
    <definedName name="solver_nod" localSheetId="0" hidden="1">2147483647</definedName>
    <definedName name="solver_nod" localSheetId="2" hidden="1">2147483647</definedName>
    <definedName name="solver_num" localSheetId="1" hidden="1">0</definedName>
    <definedName name="solver_num" localSheetId="3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3" hidden="1">1</definedName>
    <definedName name="solver_nwt" localSheetId="0" hidden="1">1</definedName>
    <definedName name="solver_nwt" localSheetId="2" hidden="1">1</definedName>
    <definedName name="solver_opt" localSheetId="1" hidden="1">'Before retirement-end with $0'!$B$46</definedName>
    <definedName name="solver_opt" localSheetId="3" hidden="1">'Before retirement-end with same'!$B$46</definedName>
    <definedName name="solver_opt" localSheetId="0" hidden="1">'During retirement- end with $0'!$B$32</definedName>
    <definedName name="solver_opt" localSheetId="2" hidden="1">'During retirement-end with same'!$B$31</definedName>
    <definedName name="solver_pre" localSheetId="1" hidden="1">0.000001</definedName>
    <definedName name="solver_pre" localSheetId="3" hidden="1">0.000001</definedName>
    <definedName name="solver_pre" localSheetId="0" hidden="1">0.000001</definedName>
    <definedName name="solver_pre" localSheetId="2" hidden="1">0.000001</definedName>
    <definedName name="solver_rbv" localSheetId="1" hidden="1">2</definedName>
    <definedName name="solver_rbv" localSheetId="3" hidden="1">2</definedName>
    <definedName name="solver_rbv" localSheetId="0" hidden="1">1</definedName>
    <definedName name="solver_rbv" localSheetId="2" hidden="1">1</definedName>
    <definedName name="solver_rlx" localSheetId="1" hidden="1">2</definedName>
    <definedName name="solver_rlx" localSheetId="3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3" hidden="1">0</definedName>
    <definedName name="solver_rsd" localSheetId="0" hidden="1">0</definedName>
    <definedName name="solver_rsd" localSheetId="2" hidden="1">0</definedName>
    <definedName name="solver_scl" localSheetId="1" hidden="1">2</definedName>
    <definedName name="solver_scl" localSheetId="3" hidden="1">2</definedName>
    <definedName name="solver_scl" localSheetId="0" hidden="1">1</definedName>
    <definedName name="solver_scl" localSheetId="2" hidden="1">1</definedName>
    <definedName name="solver_sho" localSheetId="1" hidden="1">2</definedName>
    <definedName name="solver_sho" localSheetId="3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3" hidden="1">100</definedName>
    <definedName name="solver_ssz" localSheetId="0" hidden="1">100</definedName>
    <definedName name="solver_ssz" localSheetId="2" hidden="1">100</definedName>
    <definedName name="solver_tim" localSheetId="1" hidden="1">2147483647</definedName>
    <definedName name="solver_tim" localSheetId="3" hidden="1">2147483647</definedName>
    <definedName name="solver_tim" localSheetId="0" hidden="1">2147483647</definedName>
    <definedName name="solver_tim" localSheetId="2" hidden="1">2147483647</definedName>
    <definedName name="solver_tol" localSheetId="1" hidden="1">0.01</definedName>
    <definedName name="solver_tol" localSheetId="3" hidden="1">0.01</definedName>
    <definedName name="solver_tol" localSheetId="0" hidden="1">0.01</definedName>
    <definedName name="solver_tol" localSheetId="2" hidden="1">0.01</definedName>
    <definedName name="solver_typ" localSheetId="1" hidden="1">3</definedName>
    <definedName name="solver_typ" localSheetId="3" hidden="1">3</definedName>
    <definedName name="solver_typ" localSheetId="0" hidden="1">3</definedName>
    <definedName name="solver_typ" localSheetId="2" hidden="1">3</definedName>
    <definedName name="solver_val" localSheetId="1" hidden="1">495533</definedName>
    <definedName name="solver_val" localSheetId="3" hidden="1">600000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3" hidden="1">3</definedName>
    <definedName name="solver_ver" localSheetId="0" hidden="1">3</definedName>
    <definedName name="solver_ver" localSheetId="2" hidden="1">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2" i="4" l="1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H1" i="4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2" i="2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<sst xmlns="http://schemas.openxmlformats.org/spreadsheetml/2006/main" count="22" uniqueCount="8">
  <si>
    <t>Age</t>
  </si>
  <si>
    <t>Savings</t>
  </si>
  <si>
    <t>Initial Savings</t>
  </si>
  <si>
    <t>Rate of Return</t>
  </si>
  <si>
    <t>Annual Draw</t>
  </si>
  <si>
    <t>Annual savings</t>
  </si>
  <si>
    <t>Daily savings</t>
  </si>
  <si>
    <t>&lt;-- 2/3 of median US household income; SS pays about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</si>
</sst>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20" zoomScaleNormal="120" workbookViewId="0">
      <pane ySplit="2440" topLeftCell="A31"/>
      <selection activeCell="F3" sqref="F3"/>
      <selection pane="bottomLeft" activeCell="B32" sqref="B32"/>
    </sheetView>
  </sheetViews>
  <sheetFormatPr baseColWidth="10" defaultColWidth="8.83203125" defaultRowHeight="15" x14ac:dyDescent="0.2"/>
  <cols>
    <col min="2" max="2" width="12.33203125" style="3" bestFit="1" customWidth="1"/>
    <col min="3" max="3" width="10.83203125" bestFit="1" customWidth="1"/>
    <col min="4" max="4" width="12.83203125" bestFit="1" customWidth="1"/>
    <col min="5" max="5" width="13" bestFit="1" customWidth="1"/>
    <col min="6" max="6" width="12.83203125" bestFit="1" customWidth="1"/>
  </cols>
  <sheetData>
    <row r="1" spans="1:6" x14ac:dyDescent="0.2">
      <c r="A1" t="s">
        <v>0</v>
      </c>
      <c r="B1" s="3" t="s">
        <v>1</v>
      </c>
      <c r="D1" t="s">
        <v>2</v>
      </c>
      <c r="E1" s="1">
        <v>495533.9219875405</v>
      </c>
    </row>
    <row r="2" spans="1:6" x14ac:dyDescent="0.2">
      <c r="A2">
        <v>62</v>
      </c>
      <c r="B2" s="3">
        <f>initial</f>
        <v>495533.9219875405</v>
      </c>
      <c r="D2" t="s">
        <v>3</v>
      </c>
      <c r="E2" s="2">
        <v>0.06</v>
      </c>
    </row>
    <row r="3" spans="1:6" x14ac:dyDescent="0.2">
      <c r="A3">
        <v>63</v>
      </c>
      <c r="B3" s="3">
        <f t="shared" ref="B3:B32" si="0">B2*(1+rate)-draw</f>
        <v>489265.95730679296</v>
      </c>
      <c r="D3" t="s">
        <v>4</v>
      </c>
      <c r="E3" s="1">
        <v>36000</v>
      </c>
      <c r="F3" t="s">
        <v>7</v>
      </c>
    </row>
    <row r="4" spans="1:6" x14ac:dyDescent="0.2">
      <c r="A4">
        <v>64</v>
      </c>
      <c r="B4" s="3">
        <f t="shared" si="0"/>
        <v>482621.91474520054</v>
      </c>
    </row>
    <row r="5" spans="1:6" x14ac:dyDescent="0.2">
      <c r="A5">
        <v>65</v>
      </c>
      <c r="B5" s="3">
        <f t="shared" si="0"/>
        <v>475579.22962991259</v>
      </c>
    </row>
    <row r="6" spans="1:6" x14ac:dyDescent="0.2">
      <c r="A6">
        <v>66</v>
      </c>
      <c r="B6" s="3">
        <f t="shared" si="0"/>
        <v>468113.98340770736</v>
      </c>
    </row>
    <row r="7" spans="1:6" x14ac:dyDescent="0.2">
      <c r="A7">
        <v>67</v>
      </c>
      <c r="B7" s="3">
        <f t="shared" si="0"/>
        <v>460200.82241216983</v>
      </c>
    </row>
    <row r="8" spans="1:6" x14ac:dyDescent="0.2">
      <c r="A8">
        <v>68</v>
      </c>
      <c r="B8" s="3">
        <f t="shared" si="0"/>
        <v>451812.87175690004</v>
      </c>
    </row>
    <row r="9" spans="1:6" x14ac:dyDescent="0.2">
      <c r="A9">
        <v>69</v>
      </c>
      <c r="B9" s="3">
        <f t="shared" si="0"/>
        <v>442921.64406231407</v>
      </c>
    </row>
    <row r="10" spans="1:6" x14ac:dyDescent="0.2">
      <c r="A10">
        <v>70</v>
      </c>
      <c r="B10" s="3">
        <f t="shared" si="0"/>
        <v>433496.94270605291</v>
      </c>
    </row>
    <row r="11" spans="1:6" x14ac:dyDescent="0.2">
      <c r="A11">
        <v>71</v>
      </c>
      <c r="B11" s="3">
        <f t="shared" si="0"/>
        <v>423506.75926841609</v>
      </c>
    </row>
    <row r="12" spans="1:6" x14ac:dyDescent="0.2">
      <c r="A12">
        <v>72</v>
      </c>
      <c r="B12" s="3">
        <f t="shared" si="0"/>
        <v>412917.16482452105</v>
      </c>
    </row>
    <row r="13" spans="1:6" x14ac:dyDescent="0.2">
      <c r="A13">
        <v>73</v>
      </c>
      <c r="B13" s="3">
        <f t="shared" si="0"/>
        <v>401692.19471399236</v>
      </c>
    </row>
    <row r="14" spans="1:6" x14ac:dyDescent="0.2">
      <c r="A14">
        <v>74</v>
      </c>
      <c r="B14" s="3">
        <f t="shared" si="0"/>
        <v>389793.72639683192</v>
      </c>
    </row>
    <row r="15" spans="1:6" x14ac:dyDescent="0.2">
      <c r="A15">
        <v>75</v>
      </c>
      <c r="B15" s="3">
        <f t="shared" si="0"/>
        <v>377181.34998064185</v>
      </c>
    </row>
    <row r="16" spans="1:6" x14ac:dyDescent="0.2">
      <c r="A16">
        <v>76</v>
      </c>
      <c r="B16" s="3">
        <f t="shared" si="0"/>
        <v>363812.23097948037</v>
      </c>
    </row>
    <row r="17" spans="1:3" x14ac:dyDescent="0.2">
      <c r="A17">
        <v>77</v>
      </c>
      <c r="B17" s="3">
        <f t="shared" si="0"/>
        <v>349640.9648382492</v>
      </c>
    </row>
    <row r="18" spans="1:3" x14ac:dyDescent="0.2">
      <c r="A18">
        <v>78</v>
      </c>
      <c r="B18" s="3">
        <f t="shared" si="0"/>
        <v>334619.42272854416</v>
      </c>
    </row>
    <row r="19" spans="1:3" x14ac:dyDescent="0.2">
      <c r="A19">
        <v>79</v>
      </c>
      <c r="B19" s="3">
        <f t="shared" si="0"/>
        <v>318696.5880922568</v>
      </c>
    </row>
    <row r="20" spans="1:3" x14ac:dyDescent="0.2">
      <c r="A20">
        <v>80</v>
      </c>
      <c r="B20" s="3">
        <f t="shared" si="0"/>
        <v>301818.38337779226</v>
      </c>
    </row>
    <row r="21" spans="1:3" x14ac:dyDescent="0.2">
      <c r="A21">
        <v>81</v>
      </c>
      <c r="B21" s="3">
        <f t="shared" si="0"/>
        <v>283927.4863804598</v>
      </c>
    </row>
    <row r="22" spans="1:3" x14ac:dyDescent="0.2">
      <c r="A22">
        <v>82</v>
      </c>
      <c r="B22" s="3">
        <f t="shared" si="0"/>
        <v>264963.13556328742</v>
      </c>
    </row>
    <row r="23" spans="1:3" x14ac:dyDescent="0.2">
      <c r="A23">
        <v>83</v>
      </c>
      <c r="B23" s="3">
        <f t="shared" si="0"/>
        <v>244860.92369708465</v>
      </c>
    </row>
    <row r="24" spans="1:3" x14ac:dyDescent="0.2">
      <c r="A24">
        <v>84</v>
      </c>
      <c r="B24" s="3">
        <f t="shared" si="0"/>
        <v>223552.57911890975</v>
      </c>
    </row>
    <row r="25" spans="1:3" x14ac:dyDescent="0.2">
      <c r="A25">
        <v>85</v>
      </c>
      <c r="B25" s="3">
        <f t="shared" si="0"/>
        <v>200965.73386604435</v>
      </c>
    </row>
    <row r="26" spans="1:3" x14ac:dyDescent="0.2">
      <c r="A26">
        <v>86</v>
      </c>
      <c r="B26" s="3">
        <f t="shared" si="0"/>
        <v>177023.67789800701</v>
      </c>
    </row>
    <row r="27" spans="1:3" x14ac:dyDescent="0.2">
      <c r="A27">
        <v>87</v>
      </c>
      <c r="B27" s="3">
        <f t="shared" si="0"/>
        <v>151645.09857188744</v>
      </c>
    </row>
    <row r="28" spans="1:3" x14ac:dyDescent="0.2">
      <c r="A28">
        <v>88</v>
      </c>
      <c r="B28" s="3">
        <f t="shared" si="0"/>
        <v>124743.80448620071</v>
      </c>
    </row>
    <row r="29" spans="1:3" x14ac:dyDescent="0.2">
      <c r="A29">
        <v>89</v>
      </c>
      <c r="B29" s="3">
        <f t="shared" si="0"/>
        <v>96228.432755372749</v>
      </c>
    </row>
    <row r="30" spans="1:3" x14ac:dyDescent="0.2">
      <c r="A30">
        <v>90</v>
      </c>
      <c r="B30" s="3">
        <f t="shared" si="0"/>
        <v>66002.138720695119</v>
      </c>
    </row>
    <row r="31" spans="1:3" x14ac:dyDescent="0.2">
      <c r="A31">
        <v>91</v>
      </c>
      <c r="B31" s="3">
        <f t="shared" si="0"/>
        <v>33962.267043936823</v>
      </c>
    </row>
    <row r="32" spans="1:3" x14ac:dyDescent="0.2">
      <c r="A32">
        <v>92</v>
      </c>
      <c r="B32" s="3">
        <f t="shared" si="0"/>
        <v>3.0665730373584665E-3</v>
      </c>
      <c r="C3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zoomScale="120" zoomScaleNormal="120" workbookViewId="0">
      <pane ySplit="2080" topLeftCell="A45"/>
      <selection activeCell="H1" sqref="H1"/>
      <selection pane="bottomLeft" activeCell="B46" sqref="B46"/>
    </sheetView>
  </sheetViews>
  <sheetFormatPr baseColWidth="10" defaultColWidth="8.83203125" defaultRowHeight="15" x14ac:dyDescent="0.2"/>
  <cols>
    <col min="2" max="2" width="10.83203125" style="3" bestFit="1" customWidth="1"/>
    <col min="4" max="4" width="13.33203125" bestFit="1" customWidth="1"/>
    <col min="5" max="5" width="9.5" bestFit="1" customWidth="1"/>
    <col min="7" max="7" width="11.33203125" bestFit="1" customWidth="1"/>
  </cols>
  <sheetData>
    <row r="1" spans="1:8" x14ac:dyDescent="0.2">
      <c r="A1" t="s">
        <v>0</v>
      </c>
      <c r="B1" s="3" t="s">
        <v>1</v>
      </c>
      <c r="D1" t="s">
        <v>5</v>
      </c>
      <c r="E1" s="1">
        <v>2329.2508014441783</v>
      </c>
      <c r="G1" t="s">
        <v>6</v>
      </c>
      <c r="H1" s="3">
        <f>annual_savings/365</f>
        <v>6.3815090450525433</v>
      </c>
    </row>
    <row r="2" spans="1:8" x14ac:dyDescent="0.2">
      <c r="A2">
        <v>18</v>
      </c>
      <c r="B2" s="3">
        <f>annual_savings</f>
        <v>2329.2508014441783</v>
      </c>
      <c r="D2" t="s">
        <v>3</v>
      </c>
      <c r="E2" s="2">
        <v>0.06</v>
      </c>
    </row>
    <row r="3" spans="1:8" x14ac:dyDescent="0.2">
      <c r="A3">
        <v>19</v>
      </c>
      <c r="B3" s="3">
        <f t="shared" ref="B3:B46" si="0">B2*(1+rate_of_return)+annual_savings</f>
        <v>4798.2566509750068</v>
      </c>
    </row>
    <row r="4" spans="1:8" x14ac:dyDescent="0.2">
      <c r="A4">
        <v>20</v>
      </c>
      <c r="B4" s="3">
        <f t="shared" si="0"/>
        <v>7415.4028514776855</v>
      </c>
    </row>
    <row r="5" spans="1:8" x14ac:dyDescent="0.2">
      <c r="A5">
        <v>21</v>
      </c>
      <c r="B5" s="3">
        <f t="shared" si="0"/>
        <v>10189.577824010525</v>
      </c>
    </row>
    <row r="6" spans="1:8" x14ac:dyDescent="0.2">
      <c r="A6">
        <v>22</v>
      </c>
      <c r="B6" s="3">
        <f t="shared" si="0"/>
        <v>13130.203294895335</v>
      </c>
    </row>
    <row r="7" spans="1:8" x14ac:dyDescent="0.2">
      <c r="A7">
        <v>23</v>
      </c>
      <c r="B7" s="3">
        <f t="shared" si="0"/>
        <v>16247.266294033234</v>
      </c>
    </row>
    <row r="8" spans="1:8" x14ac:dyDescent="0.2">
      <c r="A8">
        <v>24</v>
      </c>
      <c r="B8" s="3">
        <f t="shared" si="0"/>
        <v>19551.353073119408</v>
      </c>
    </row>
    <row r="9" spans="1:8" x14ac:dyDescent="0.2">
      <c r="A9">
        <v>25</v>
      </c>
      <c r="B9" s="3">
        <f t="shared" si="0"/>
        <v>23053.685058950752</v>
      </c>
    </row>
    <row r="10" spans="1:8" x14ac:dyDescent="0.2">
      <c r="A10">
        <v>26</v>
      </c>
      <c r="B10" s="3">
        <f t="shared" si="0"/>
        <v>26766.156963931975</v>
      </c>
    </row>
    <row r="11" spans="1:8" x14ac:dyDescent="0.2">
      <c r="A11">
        <v>27</v>
      </c>
      <c r="B11" s="3">
        <f t="shared" si="0"/>
        <v>30701.377183212073</v>
      </c>
    </row>
    <row r="12" spans="1:8" x14ac:dyDescent="0.2">
      <c r="A12">
        <v>28</v>
      </c>
      <c r="B12" s="3">
        <f t="shared" si="0"/>
        <v>34872.710615648975</v>
      </c>
    </row>
    <row r="13" spans="1:8" x14ac:dyDescent="0.2">
      <c r="A13">
        <v>29</v>
      </c>
      <c r="B13" s="3">
        <f t="shared" si="0"/>
        <v>39294.324054032091</v>
      </c>
    </row>
    <row r="14" spans="1:8" x14ac:dyDescent="0.2">
      <c r="A14">
        <v>30</v>
      </c>
      <c r="B14" s="3">
        <f t="shared" si="0"/>
        <v>43981.234298718198</v>
      </c>
    </row>
    <row r="15" spans="1:8" x14ac:dyDescent="0.2">
      <c r="A15">
        <v>31</v>
      </c>
      <c r="B15" s="3">
        <f t="shared" si="0"/>
        <v>48949.35915808547</v>
      </c>
    </row>
    <row r="16" spans="1:8" x14ac:dyDescent="0.2">
      <c r="A16">
        <v>32</v>
      </c>
      <c r="B16" s="3">
        <f t="shared" si="0"/>
        <v>54215.571509014779</v>
      </c>
    </row>
    <row r="17" spans="1:2" x14ac:dyDescent="0.2">
      <c r="A17">
        <v>33</v>
      </c>
      <c r="B17" s="3">
        <f t="shared" si="0"/>
        <v>59797.756600999848</v>
      </c>
    </row>
    <row r="18" spans="1:2" x14ac:dyDescent="0.2">
      <c r="A18">
        <v>34</v>
      </c>
      <c r="B18" s="3">
        <f t="shared" si="0"/>
        <v>65714.872798504017</v>
      </c>
    </row>
    <row r="19" spans="1:2" x14ac:dyDescent="0.2">
      <c r="A19">
        <v>35</v>
      </c>
      <c r="B19" s="3">
        <f t="shared" si="0"/>
        <v>71987.015967858446</v>
      </c>
    </row>
    <row r="20" spans="1:2" x14ac:dyDescent="0.2">
      <c r="A20">
        <v>36</v>
      </c>
      <c r="B20" s="3">
        <f t="shared" si="0"/>
        <v>78635.487727374144</v>
      </c>
    </row>
    <row r="21" spans="1:2" x14ac:dyDescent="0.2">
      <c r="A21">
        <v>37</v>
      </c>
      <c r="B21" s="3">
        <f t="shared" si="0"/>
        <v>85682.867792460776</v>
      </c>
    </row>
    <row r="22" spans="1:2" x14ac:dyDescent="0.2">
      <c r="A22">
        <v>38</v>
      </c>
      <c r="B22" s="3">
        <f t="shared" si="0"/>
        <v>93153.090661452617</v>
      </c>
    </row>
    <row r="23" spans="1:2" x14ac:dyDescent="0.2">
      <c r="A23">
        <v>39</v>
      </c>
      <c r="B23" s="3">
        <f t="shared" si="0"/>
        <v>101071.52690258397</v>
      </c>
    </row>
    <row r="24" spans="1:2" x14ac:dyDescent="0.2">
      <c r="A24">
        <v>40</v>
      </c>
      <c r="B24" s="3">
        <f t="shared" si="0"/>
        <v>109465.06931818319</v>
      </c>
    </row>
    <row r="25" spans="1:2" x14ac:dyDescent="0.2">
      <c r="A25">
        <v>41</v>
      </c>
      <c r="B25" s="3">
        <f t="shared" si="0"/>
        <v>118362.22427871836</v>
      </c>
    </row>
    <row r="26" spans="1:2" x14ac:dyDescent="0.2">
      <c r="A26">
        <v>42</v>
      </c>
      <c r="B26" s="3">
        <f t="shared" si="0"/>
        <v>127793.20853688565</v>
      </c>
    </row>
    <row r="27" spans="1:2" x14ac:dyDescent="0.2">
      <c r="A27">
        <v>43</v>
      </c>
      <c r="B27" s="3">
        <f t="shared" si="0"/>
        <v>137790.05185054298</v>
      </c>
    </row>
    <row r="28" spans="1:2" x14ac:dyDescent="0.2">
      <c r="A28">
        <v>44</v>
      </c>
      <c r="B28" s="3">
        <f t="shared" si="0"/>
        <v>148386.70576301974</v>
      </c>
    </row>
    <row r="29" spans="1:2" x14ac:dyDescent="0.2">
      <c r="A29">
        <v>45</v>
      </c>
      <c r="B29" s="3">
        <f t="shared" si="0"/>
        <v>159619.15891024511</v>
      </c>
    </row>
    <row r="30" spans="1:2" x14ac:dyDescent="0.2">
      <c r="A30">
        <v>46</v>
      </c>
      <c r="B30" s="3">
        <f t="shared" si="0"/>
        <v>171525.55924630401</v>
      </c>
    </row>
    <row r="31" spans="1:2" x14ac:dyDescent="0.2">
      <c r="A31">
        <v>47</v>
      </c>
      <c r="B31" s="3">
        <f t="shared" si="0"/>
        <v>184146.34360252644</v>
      </c>
    </row>
    <row r="32" spans="1:2" x14ac:dyDescent="0.2">
      <c r="A32">
        <v>48</v>
      </c>
      <c r="B32" s="3">
        <f t="shared" si="0"/>
        <v>197524.37502012221</v>
      </c>
    </row>
    <row r="33" spans="1:2" x14ac:dyDescent="0.2">
      <c r="A33">
        <v>49</v>
      </c>
      <c r="B33" s="3">
        <f t="shared" si="0"/>
        <v>211705.08832277372</v>
      </c>
    </row>
    <row r="34" spans="1:2" x14ac:dyDescent="0.2">
      <c r="A34">
        <v>50</v>
      </c>
      <c r="B34" s="3">
        <f t="shared" si="0"/>
        <v>226736.64442358434</v>
      </c>
    </row>
    <row r="35" spans="1:2" x14ac:dyDescent="0.2">
      <c r="A35">
        <v>51</v>
      </c>
      <c r="B35" s="3">
        <f t="shared" si="0"/>
        <v>242670.09389044359</v>
      </c>
    </row>
    <row r="36" spans="1:2" x14ac:dyDescent="0.2">
      <c r="A36">
        <v>52</v>
      </c>
      <c r="B36" s="3">
        <f t="shared" si="0"/>
        <v>259559.5503253144</v>
      </c>
    </row>
    <row r="37" spans="1:2" x14ac:dyDescent="0.2">
      <c r="A37">
        <v>53</v>
      </c>
      <c r="B37" s="3">
        <f t="shared" si="0"/>
        <v>277462.37414627743</v>
      </c>
    </row>
    <row r="38" spans="1:2" x14ac:dyDescent="0.2">
      <c r="A38">
        <v>54</v>
      </c>
      <c r="B38" s="3">
        <f t="shared" si="0"/>
        <v>296439.36739649827</v>
      </c>
    </row>
    <row r="39" spans="1:2" x14ac:dyDescent="0.2">
      <c r="A39">
        <v>55</v>
      </c>
      <c r="B39" s="3">
        <f t="shared" si="0"/>
        <v>316554.98024173238</v>
      </c>
    </row>
    <row r="40" spans="1:2" x14ac:dyDescent="0.2">
      <c r="A40">
        <v>56</v>
      </c>
      <c r="B40" s="3">
        <f t="shared" si="0"/>
        <v>337877.52985768049</v>
      </c>
    </row>
    <row r="41" spans="1:2" x14ac:dyDescent="0.2">
      <c r="A41">
        <v>57</v>
      </c>
      <c r="B41" s="3">
        <f t="shared" si="0"/>
        <v>360479.43245058553</v>
      </c>
    </row>
    <row r="42" spans="1:2" x14ac:dyDescent="0.2">
      <c r="A42">
        <v>58</v>
      </c>
      <c r="B42" s="3">
        <f t="shared" si="0"/>
        <v>384437.44919906487</v>
      </c>
    </row>
    <row r="43" spans="1:2" x14ac:dyDescent="0.2">
      <c r="A43">
        <v>59</v>
      </c>
      <c r="B43" s="3">
        <f t="shared" si="0"/>
        <v>409832.94695245294</v>
      </c>
    </row>
    <row r="44" spans="1:2" x14ac:dyDescent="0.2">
      <c r="A44">
        <v>60</v>
      </c>
      <c r="B44" s="3">
        <f t="shared" si="0"/>
        <v>436752.17457104434</v>
      </c>
    </row>
    <row r="45" spans="1:2" x14ac:dyDescent="0.2">
      <c r="A45">
        <v>61</v>
      </c>
      <c r="B45" s="3">
        <f t="shared" si="0"/>
        <v>465286.5558467512</v>
      </c>
    </row>
    <row r="46" spans="1:2" x14ac:dyDescent="0.2">
      <c r="A46">
        <v>62</v>
      </c>
      <c r="B46" s="3">
        <f t="shared" si="0"/>
        <v>495532.99999900046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120" zoomScaleNormal="120" workbookViewId="0">
      <pane ySplit="2440" topLeftCell="A31" activePane="bottomLeft"/>
      <selection activeCell="F3" sqref="F3"/>
      <selection pane="bottomLeft" activeCell="F39" sqref="F39"/>
    </sheetView>
  </sheetViews>
  <sheetFormatPr baseColWidth="10" defaultColWidth="8.83203125" defaultRowHeight="15" x14ac:dyDescent="0.2"/>
  <cols>
    <col min="2" max="2" width="12.33203125" style="3" bestFit="1" customWidth="1"/>
    <col min="4" max="4" width="12.83203125" bestFit="1" customWidth="1"/>
    <col min="5" max="5" width="13" bestFit="1" customWidth="1"/>
    <col min="6" max="6" width="12.83203125" bestFit="1" customWidth="1"/>
  </cols>
  <sheetData>
    <row r="1" spans="1:6" x14ac:dyDescent="0.2">
      <c r="A1" t="s">
        <v>0</v>
      </c>
      <c r="B1" s="3" t="s">
        <v>1</v>
      </c>
      <c r="D1" t="s">
        <v>2</v>
      </c>
      <c r="E1" s="1">
        <v>600000</v>
      </c>
    </row>
    <row r="2" spans="1:6" x14ac:dyDescent="0.2">
      <c r="A2">
        <v>62</v>
      </c>
      <c r="B2" s="3">
        <f>initial</f>
        <v>600000</v>
      </c>
      <c r="D2" t="s">
        <v>3</v>
      </c>
      <c r="E2" s="2">
        <v>0.06</v>
      </c>
    </row>
    <row r="3" spans="1:6" x14ac:dyDescent="0.2">
      <c r="A3">
        <f>A2+1</f>
        <v>63</v>
      </c>
      <c r="B3" s="3">
        <f t="shared" ref="B3:B32" si="0">B2*(1+rate)-draw</f>
        <v>600000</v>
      </c>
      <c r="D3" t="s">
        <v>4</v>
      </c>
      <c r="E3" s="1">
        <v>36000</v>
      </c>
      <c r="F3" t="s">
        <v>7</v>
      </c>
    </row>
    <row r="4" spans="1:6" x14ac:dyDescent="0.2">
      <c r="A4">
        <f t="shared" ref="A4:A32" si="1">A3+1</f>
        <v>64</v>
      </c>
      <c r="B4" s="3">
        <f t="shared" si="0"/>
        <v>600000</v>
      </c>
    </row>
    <row r="5" spans="1:6" x14ac:dyDescent="0.2">
      <c r="A5">
        <f t="shared" si="1"/>
        <v>65</v>
      </c>
      <c r="B5" s="3">
        <f t="shared" si="0"/>
        <v>600000</v>
      </c>
    </row>
    <row r="6" spans="1:6" x14ac:dyDescent="0.2">
      <c r="A6">
        <f t="shared" si="1"/>
        <v>66</v>
      </c>
      <c r="B6" s="3">
        <f t="shared" si="0"/>
        <v>600000</v>
      </c>
    </row>
    <row r="7" spans="1:6" x14ac:dyDescent="0.2">
      <c r="A7">
        <f t="shared" si="1"/>
        <v>67</v>
      </c>
      <c r="B7" s="3">
        <f t="shared" si="0"/>
        <v>600000</v>
      </c>
    </row>
    <row r="8" spans="1:6" x14ac:dyDescent="0.2">
      <c r="A8">
        <f t="shared" si="1"/>
        <v>68</v>
      </c>
      <c r="B8" s="3">
        <f t="shared" si="0"/>
        <v>600000</v>
      </c>
    </row>
    <row r="9" spans="1:6" x14ac:dyDescent="0.2">
      <c r="A9">
        <f t="shared" si="1"/>
        <v>69</v>
      </c>
      <c r="B9" s="3">
        <f t="shared" si="0"/>
        <v>600000</v>
      </c>
    </row>
    <row r="10" spans="1:6" x14ac:dyDescent="0.2">
      <c r="A10">
        <f t="shared" si="1"/>
        <v>70</v>
      </c>
      <c r="B10" s="3">
        <f t="shared" si="0"/>
        <v>600000</v>
      </c>
    </row>
    <row r="11" spans="1:6" x14ac:dyDescent="0.2">
      <c r="A11">
        <f t="shared" si="1"/>
        <v>71</v>
      </c>
      <c r="B11" s="3">
        <f t="shared" si="0"/>
        <v>600000</v>
      </c>
    </row>
    <row r="12" spans="1:6" x14ac:dyDescent="0.2">
      <c r="A12">
        <f t="shared" si="1"/>
        <v>72</v>
      </c>
      <c r="B12" s="3">
        <f t="shared" si="0"/>
        <v>600000</v>
      </c>
    </row>
    <row r="13" spans="1:6" x14ac:dyDescent="0.2">
      <c r="A13">
        <f t="shared" si="1"/>
        <v>73</v>
      </c>
      <c r="B13" s="3">
        <f t="shared" si="0"/>
        <v>600000</v>
      </c>
    </row>
    <row r="14" spans="1:6" x14ac:dyDescent="0.2">
      <c r="A14">
        <f t="shared" si="1"/>
        <v>74</v>
      </c>
      <c r="B14" s="3">
        <f t="shared" si="0"/>
        <v>600000</v>
      </c>
    </row>
    <row r="15" spans="1:6" x14ac:dyDescent="0.2">
      <c r="A15">
        <f t="shared" si="1"/>
        <v>75</v>
      </c>
      <c r="B15" s="3">
        <f t="shared" si="0"/>
        <v>600000</v>
      </c>
    </row>
    <row r="16" spans="1:6" x14ac:dyDescent="0.2">
      <c r="A16">
        <f t="shared" si="1"/>
        <v>76</v>
      </c>
      <c r="B16" s="3">
        <f t="shared" si="0"/>
        <v>600000</v>
      </c>
    </row>
    <row r="17" spans="1:2" x14ac:dyDescent="0.2">
      <c r="A17">
        <f t="shared" si="1"/>
        <v>77</v>
      </c>
      <c r="B17" s="3">
        <f t="shared" si="0"/>
        <v>600000</v>
      </c>
    </row>
    <row r="18" spans="1:2" x14ac:dyDescent="0.2">
      <c r="A18">
        <f t="shared" si="1"/>
        <v>78</v>
      </c>
      <c r="B18" s="3">
        <f t="shared" si="0"/>
        <v>600000</v>
      </c>
    </row>
    <row r="19" spans="1:2" x14ac:dyDescent="0.2">
      <c r="A19">
        <f t="shared" si="1"/>
        <v>79</v>
      </c>
      <c r="B19" s="3">
        <f t="shared" si="0"/>
        <v>600000</v>
      </c>
    </row>
    <row r="20" spans="1:2" x14ac:dyDescent="0.2">
      <c r="A20">
        <f t="shared" si="1"/>
        <v>80</v>
      </c>
      <c r="B20" s="3">
        <f t="shared" si="0"/>
        <v>600000</v>
      </c>
    </row>
    <row r="21" spans="1:2" x14ac:dyDescent="0.2">
      <c r="A21">
        <f t="shared" si="1"/>
        <v>81</v>
      </c>
      <c r="B21" s="3">
        <f t="shared" si="0"/>
        <v>600000</v>
      </c>
    </row>
    <row r="22" spans="1:2" x14ac:dyDescent="0.2">
      <c r="A22">
        <f t="shared" si="1"/>
        <v>82</v>
      </c>
      <c r="B22" s="3">
        <f t="shared" si="0"/>
        <v>600000</v>
      </c>
    </row>
    <row r="23" spans="1:2" x14ac:dyDescent="0.2">
      <c r="A23">
        <f t="shared" si="1"/>
        <v>83</v>
      </c>
      <c r="B23" s="3">
        <f t="shared" si="0"/>
        <v>600000</v>
      </c>
    </row>
    <row r="24" spans="1:2" x14ac:dyDescent="0.2">
      <c r="A24">
        <f t="shared" si="1"/>
        <v>84</v>
      </c>
      <c r="B24" s="3">
        <f t="shared" si="0"/>
        <v>600000</v>
      </c>
    </row>
    <row r="25" spans="1:2" x14ac:dyDescent="0.2">
      <c r="A25">
        <f t="shared" si="1"/>
        <v>85</v>
      </c>
      <c r="B25" s="3">
        <f t="shared" si="0"/>
        <v>600000</v>
      </c>
    </row>
    <row r="26" spans="1:2" x14ac:dyDescent="0.2">
      <c r="A26">
        <f t="shared" si="1"/>
        <v>86</v>
      </c>
      <c r="B26" s="3">
        <f t="shared" si="0"/>
        <v>600000</v>
      </c>
    </row>
    <row r="27" spans="1:2" x14ac:dyDescent="0.2">
      <c r="A27">
        <f t="shared" si="1"/>
        <v>87</v>
      </c>
      <c r="B27" s="3">
        <f t="shared" si="0"/>
        <v>600000</v>
      </c>
    </row>
    <row r="28" spans="1:2" x14ac:dyDescent="0.2">
      <c r="A28">
        <f t="shared" si="1"/>
        <v>88</v>
      </c>
      <c r="B28" s="3">
        <f t="shared" si="0"/>
        <v>600000</v>
      </c>
    </row>
    <row r="29" spans="1:2" x14ac:dyDescent="0.2">
      <c r="A29">
        <f t="shared" si="1"/>
        <v>89</v>
      </c>
      <c r="B29" s="3">
        <f t="shared" si="0"/>
        <v>600000</v>
      </c>
    </row>
    <row r="30" spans="1:2" x14ac:dyDescent="0.2">
      <c r="A30">
        <f t="shared" si="1"/>
        <v>90</v>
      </c>
      <c r="B30" s="3">
        <f t="shared" si="0"/>
        <v>600000</v>
      </c>
    </row>
    <row r="31" spans="1:2" x14ac:dyDescent="0.2">
      <c r="A31">
        <f t="shared" si="1"/>
        <v>91</v>
      </c>
      <c r="B31" s="3">
        <f t="shared" si="0"/>
        <v>600000</v>
      </c>
    </row>
    <row r="32" spans="1:2" x14ac:dyDescent="0.2">
      <c r="A32">
        <f t="shared" si="1"/>
        <v>92</v>
      </c>
      <c r="B32" s="3">
        <f t="shared" si="0"/>
        <v>600000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zoomScale="120" zoomScaleNormal="120" workbookViewId="0">
      <pane ySplit="2080" topLeftCell="A43" activePane="bottomLeft"/>
      <selection activeCell="H1" sqref="H1"/>
      <selection pane="bottomLeft" activeCell="F48" sqref="F48"/>
    </sheetView>
  </sheetViews>
  <sheetFormatPr baseColWidth="10" defaultColWidth="8.83203125" defaultRowHeight="15" x14ac:dyDescent="0.2"/>
  <cols>
    <col min="2" max="2" width="10.83203125" style="3" bestFit="1" customWidth="1"/>
    <col min="4" max="4" width="13.33203125" bestFit="1" customWidth="1"/>
    <col min="5" max="5" width="9.5" bestFit="1" customWidth="1"/>
    <col min="7" max="7" width="11.33203125" bestFit="1" customWidth="1"/>
  </cols>
  <sheetData>
    <row r="1" spans="1:8" x14ac:dyDescent="0.2">
      <c r="A1" t="s">
        <v>0</v>
      </c>
      <c r="B1" s="3" t="s">
        <v>1</v>
      </c>
      <c r="D1" t="s">
        <v>5</v>
      </c>
      <c r="E1" s="1">
        <v>2820.2974996047797</v>
      </c>
      <c r="G1" t="s">
        <v>6</v>
      </c>
      <c r="H1" s="3">
        <f>annual_savings/365</f>
        <v>7.7268424646706295</v>
      </c>
    </row>
    <row r="2" spans="1:8" x14ac:dyDescent="0.2">
      <c r="A2">
        <v>18</v>
      </c>
      <c r="B2" s="3">
        <f>annual_savings</f>
        <v>2820.2974996047797</v>
      </c>
      <c r="D2" t="s">
        <v>3</v>
      </c>
      <c r="E2" s="2">
        <v>0.06</v>
      </c>
    </row>
    <row r="3" spans="1:8" x14ac:dyDescent="0.2">
      <c r="A3">
        <v>19</v>
      </c>
      <c r="B3" s="3">
        <f t="shared" ref="B3:B46" si="0">B2*(1+rate_of_return)+annual_savings</f>
        <v>5809.8128491858461</v>
      </c>
    </row>
    <row r="4" spans="1:8" x14ac:dyDescent="0.2">
      <c r="A4">
        <v>20</v>
      </c>
      <c r="B4" s="3">
        <f t="shared" si="0"/>
        <v>8978.6991197417774</v>
      </c>
    </row>
    <row r="5" spans="1:8" x14ac:dyDescent="0.2">
      <c r="A5">
        <v>21</v>
      </c>
      <c r="B5" s="3">
        <f t="shared" si="0"/>
        <v>12337.718566531064</v>
      </c>
    </row>
    <row r="6" spans="1:8" x14ac:dyDescent="0.2">
      <c r="A6">
        <v>22</v>
      </c>
      <c r="B6" s="3">
        <f t="shared" si="0"/>
        <v>15898.279180127709</v>
      </c>
    </row>
    <row r="7" spans="1:8" x14ac:dyDescent="0.2">
      <c r="A7">
        <v>23</v>
      </c>
      <c r="B7" s="3">
        <f t="shared" si="0"/>
        <v>19672.473430540151</v>
      </c>
    </row>
    <row r="8" spans="1:8" x14ac:dyDescent="0.2">
      <c r="A8">
        <v>24</v>
      </c>
      <c r="B8" s="3">
        <f t="shared" si="0"/>
        <v>23673.119335977339</v>
      </c>
    </row>
    <row r="9" spans="1:8" x14ac:dyDescent="0.2">
      <c r="A9">
        <v>25</v>
      </c>
      <c r="B9" s="3">
        <f t="shared" si="0"/>
        <v>27913.80399574076</v>
      </c>
    </row>
    <row r="10" spans="1:8" x14ac:dyDescent="0.2">
      <c r="A10">
        <v>26</v>
      </c>
      <c r="B10" s="3">
        <f t="shared" si="0"/>
        <v>32408.929735089987</v>
      </c>
    </row>
    <row r="11" spans="1:8" x14ac:dyDescent="0.2">
      <c r="A11">
        <v>27</v>
      </c>
      <c r="B11" s="3">
        <f t="shared" si="0"/>
        <v>37173.763018800164</v>
      </c>
    </row>
    <row r="12" spans="1:8" x14ac:dyDescent="0.2">
      <c r="A12">
        <v>28</v>
      </c>
      <c r="B12" s="3">
        <f t="shared" si="0"/>
        <v>42224.486299532953</v>
      </c>
    </row>
    <row r="13" spans="1:8" x14ac:dyDescent="0.2">
      <c r="A13">
        <v>29</v>
      </c>
      <c r="B13" s="3">
        <f t="shared" si="0"/>
        <v>47578.252977109711</v>
      </c>
    </row>
    <row r="14" spans="1:8" x14ac:dyDescent="0.2">
      <c r="A14">
        <v>30</v>
      </c>
      <c r="B14" s="3">
        <f t="shared" si="0"/>
        <v>53253.245655341074</v>
      </c>
    </row>
    <row r="15" spans="1:8" x14ac:dyDescent="0.2">
      <c r="A15">
        <v>31</v>
      </c>
      <c r="B15" s="3">
        <f t="shared" si="0"/>
        <v>59268.73789426632</v>
      </c>
    </row>
    <row r="16" spans="1:8" x14ac:dyDescent="0.2">
      <c r="A16">
        <v>32</v>
      </c>
      <c r="B16" s="3">
        <f t="shared" si="0"/>
        <v>65645.159667527085</v>
      </c>
    </row>
    <row r="17" spans="1:2" x14ac:dyDescent="0.2">
      <c r="A17">
        <v>33</v>
      </c>
      <c r="B17" s="3">
        <f t="shared" si="0"/>
        <v>72404.166747183495</v>
      </c>
    </row>
    <row r="18" spans="1:2" x14ac:dyDescent="0.2">
      <c r="A18">
        <v>34</v>
      </c>
      <c r="B18" s="3">
        <f t="shared" si="0"/>
        <v>79568.714251619298</v>
      </c>
    </row>
    <row r="19" spans="1:2" x14ac:dyDescent="0.2">
      <c r="A19">
        <v>35</v>
      </c>
      <c r="B19" s="3">
        <f t="shared" si="0"/>
        <v>87163.13460632124</v>
      </c>
    </row>
    <row r="20" spans="1:2" x14ac:dyDescent="0.2">
      <c r="A20">
        <v>36</v>
      </c>
      <c r="B20" s="3">
        <f t="shared" si="0"/>
        <v>95213.220182305304</v>
      </c>
    </row>
    <row r="21" spans="1:2" x14ac:dyDescent="0.2">
      <c r="A21">
        <v>37</v>
      </c>
      <c r="B21" s="3">
        <f t="shared" si="0"/>
        <v>103746.31089284841</v>
      </c>
    </row>
    <row r="22" spans="1:2" x14ac:dyDescent="0.2">
      <c r="A22">
        <v>38</v>
      </c>
      <c r="B22" s="3">
        <f t="shared" si="0"/>
        <v>112791.38704602412</v>
      </c>
    </row>
    <row r="23" spans="1:2" x14ac:dyDescent="0.2">
      <c r="A23">
        <v>39</v>
      </c>
      <c r="B23" s="3">
        <f t="shared" si="0"/>
        <v>122379.16776839035</v>
      </c>
    </row>
    <row r="24" spans="1:2" x14ac:dyDescent="0.2">
      <c r="A24">
        <v>40</v>
      </c>
      <c r="B24" s="3">
        <f t="shared" si="0"/>
        <v>132542.21533409855</v>
      </c>
    </row>
    <row r="25" spans="1:2" x14ac:dyDescent="0.2">
      <c r="A25">
        <v>41</v>
      </c>
      <c r="B25" s="3">
        <f t="shared" si="0"/>
        <v>143315.04575374926</v>
      </c>
    </row>
    <row r="26" spans="1:2" x14ac:dyDescent="0.2">
      <c r="A26">
        <v>42</v>
      </c>
      <c r="B26" s="3">
        <f t="shared" si="0"/>
        <v>154734.24599857902</v>
      </c>
    </row>
    <row r="27" spans="1:2" x14ac:dyDescent="0.2">
      <c r="A27">
        <v>43</v>
      </c>
      <c r="B27" s="3">
        <f t="shared" si="0"/>
        <v>166838.59825809856</v>
      </c>
    </row>
    <row r="28" spans="1:2" x14ac:dyDescent="0.2">
      <c r="A28">
        <v>44</v>
      </c>
      <c r="B28" s="3">
        <f t="shared" si="0"/>
        <v>179669.21165318927</v>
      </c>
    </row>
    <row r="29" spans="1:2" x14ac:dyDescent="0.2">
      <c r="A29">
        <v>45</v>
      </c>
      <c r="B29" s="3">
        <f t="shared" si="0"/>
        <v>193269.66185198541</v>
      </c>
    </row>
    <row r="30" spans="1:2" x14ac:dyDescent="0.2">
      <c r="A30">
        <v>46</v>
      </c>
      <c r="B30" s="3">
        <f t="shared" si="0"/>
        <v>207686.13906270932</v>
      </c>
    </row>
    <row r="31" spans="1:2" x14ac:dyDescent="0.2">
      <c r="A31">
        <v>47</v>
      </c>
      <c r="B31" s="3">
        <f t="shared" si="0"/>
        <v>222967.60490607668</v>
      </c>
    </row>
    <row r="32" spans="1:2" x14ac:dyDescent="0.2">
      <c r="A32">
        <v>48</v>
      </c>
      <c r="B32" s="3">
        <f t="shared" si="0"/>
        <v>239165.95870004609</v>
      </c>
    </row>
    <row r="33" spans="1:2" x14ac:dyDescent="0.2">
      <c r="A33">
        <v>49</v>
      </c>
      <c r="B33" s="3">
        <f t="shared" si="0"/>
        <v>256336.21372165365</v>
      </c>
    </row>
    <row r="34" spans="1:2" x14ac:dyDescent="0.2">
      <c r="A34">
        <v>50</v>
      </c>
      <c r="B34" s="3">
        <f t="shared" si="0"/>
        <v>274536.68404455762</v>
      </c>
    </row>
    <row r="35" spans="1:2" x14ac:dyDescent="0.2">
      <c r="A35">
        <v>51</v>
      </c>
      <c r="B35" s="3">
        <f t="shared" si="0"/>
        <v>293829.18258683587</v>
      </c>
    </row>
    <row r="36" spans="1:2" x14ac:dyDescent="0.2">
      <c r="A36">
        <v>52</v>
      </c>
      <c r="B36" s="3">
        <f t="shared" si="0"/>
        <v>314279.23104165081</v>
      </c>
    </row>
    <row r="37" spans="1:2" x14ac:dyDescent="0.2">
      <c r="A37">
        <v>53</v>
      </c>
      <c r="B37" s="3">
        <f t="shared" si="0"/>
        <v>335956.28240375465</v>
      </c>
    </row>
    <row r="38" spans="1:2" x14ac:dyDescent="0.2">
      <c r="A38">
        <v>54</v>
      </c>
      <c r="B38" s="3">
        <f t="shared" si="0"/>
        <v>358933.95684758469</v>
      </c>
    </row>
    <row r="39" spans="1:2" x14ac:dyDescent="0.2">
      <c r="A39">
        <v>55</v>
      </c>
      <c r="B39" s="3">
        <f t="shared" si="0"/>
        <v>383290.29175804456</v>
      </c>
    </row>
    <row r="40" spans="1:2" x14ac:dyDescent="0.2">
      <c r="A40">
        <v>56</v>
      </c>
      <c r="B40" s="3">
        <f t="shared" si="0"/>
        <v>409108.006763132</v>
      </c>
    </row>
    <row r="41" spans="1:2" x14ac:dyDescent="0.2">
      <c r="A41">
        <v>57</v>
      </c>
      <c r="B41" s="3">
        <f t="shared" si="0"/>
        <v>436474.78466852469</v>
      </c>
    </row>
    <row r="42" spans="1:2" x14ac:dyDescent="0.2">
      <c r="A42">
        <v>58</v>
      </c>
      <c r="B42" s="3">
        <f t="shared" si="0"/>
        <v>465483.56924824096</v>
      </c>
    </row>
    <row r="43" spans="1:2" x14ac:dyDescent="0.2">
      <c r="A43">
        <v>59</v>
      </c>
      <c r="B43" s="3">
        <f t="shared" si="0"/>
        <v>496232.88090274023</v>
      </c>
    </row>
    <row r="44" spans="1:2" x14ac:dyDescent="0.2">
      <c r="A44">
        <v>60</v>
      </c>
      <c r="B44" s="3">
        <f t="shared" si="0"/>
        <v>528827.15125650947</v>
      </c>
    </row>
    <row r="45" spans="1:2" x14ac:dyDescent="0.2">
      <c r="A45">
        <v>61</v>
      </c>
      <c r="B45" s="3">
        <f t="shared" si="0"/>
        <v>563377.07783150487</v>
      </c>
    </row>
    <row r="46" spans="1:2" x14ac:dyDescent="0.2">
      <c r="A46">
        <v>62</v>
      </c>
      <c r="B46" s="3">
        <f t="shared" si="0"/>
        <v>600000.00000099989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During retirement- end with $0</vt:lpstr>
      <vt:lpstr>Before retirement-end with $0</vt:lpstr>
      <vt:lpstr>During retirement-end with same</vt:lpstr>
      <vt:lpstr>Before retirement-end with same</vt:lpstr>
      <vt:lpstr>'Before retirement-end with same'!annual_savings</vt:lpstr>
      <vt:lpstr>annual_savings</vt:lpstr>
      <vt:lpstr>'During retirement- end with $0'!draw</vt:lpstr>
      <vt:lpstr>draw</vt:lpstr>
      <vt:lpstr>'During retirement- end with $0'!initial</vt:lpstr>
      <vt:lpstr>initial</vt:lpstr>
      <vt:lpstr>'During retirement- end with $0'!rate</vt:lpstr>
      <vt:lpstr>rate</vt:lpstr>
      <vt:lpstr>'Before retirement-end with same'!rate_of_return</vt:lpstr>
      <vt:lpstr>rate_of_return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Ahbel, Nils</dc:creator>
  <cp:lastModifiedBy>Microsoft Office User</cp:lastModifiedBy>
  <dcterms:created xsi:type="dcterms:W3CDTF">2016-02-09T13:29:00Z</dcterms:created>
  <dcterms:modified xsi:type="dcterms:W3CDTF">2019-06-22T14:42:42Z</dcterms:modified>
</cp:coreProperties>
</file>